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1010" activeTab="2"/>
  </bookViews>
  <sheets>
    <sheet name="титул" sheetId="1" r:id="rId1"/>
    <sheet name="показатели" sheetId="2" r:id="rId2"/>
    <sheet name="тарифы" sheetId="3" r:id="rId3"/>
  </sheets>
  <externalReferences>
    <externalReference r:id="rId6"/>
    <externalReference r:id="rId7"/>
    <externalReference r:id="rId8"/>
  </externalReferences>
  <definedNames>
    <definedName name="TABLE" localSheetId="1">'показатели'!$A$6:$F$42</definedName>
    <definedName name="_xlnm.Print_Titles" localSheetId="1">'показатели'!$6:$6</definedName>
    <definedName name="_xlnm.Print_Area" localSheetId="1">'показатели'!$A$1:$F$51</definedName>
  </definedNames>
  <calcPr fullCalcOnLoad="1"/>
</workbook>
</file>

<file path=xl/comments2.xml><?xml version="1.0" encoding="utf-8"?>
<comments xmlns="http://schemas.openxmlformats.org/spreadsheetml/2006/main">
  <authors>
    <author>Дятлова Ольга Владимировна</author>
  </authors>
  <commentList>
    <comment ref="B42" authorId="0">
      <text>
        <r>
          <rPr>
            <b/>
            <sz val="9"/>
            <rFont val="Tahoma"/>
            <family val="2"/>
          </rPr>
          <t>Дятлова Ольга Владимировна:</t>
        </r>
        <r>
          <rPr>
            <sz val="9"/>
            <rFont val="Tahoma"/>
            <family val="2"/>
          </rPr>
          <t xml:space="preserve">
р3-р1-з
р3-р1+р4-з</t>
        </r>
      </text>
    </comment>
  </commentList>
</comments>
</file>

<file path=xl/sharedStrings.xml><?xml version="1.0" encoding="utf-8"?>
<sst xmlns="http://schemas.openxmlformats.org/spreadsheetml/2006/main" count="230" uniqueCount="166">
  <si>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</si>
  <si>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</si>
  <si>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</si>
  <si>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</si>
  <si>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</si>
  <si>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</si>
  <si>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</si>
  <si>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</si>
  <si>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</si>
  <si>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</si>
  <si>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</si>
  <si>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</si>
  <si>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</si>
  <si>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</si>
  <si>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</si>
  <si>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</si>
  <si>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</si>
  <si>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</si>
  <si>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</si>
  <si>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</si>
  <si>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</si>
  <si>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</si>
  <si>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</si>
  <si>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</si>
  <si>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</si>
  <si>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</si>
  <si>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</si>
  <si>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</si>
  <si>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</si>
  <si>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</si>
  <si>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</si>
  <si>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</si>
  <si>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</si>
  <si>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</si>
  <si>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</si>
  <si>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</si>
  <si>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</si>
  <si>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</si>
  <si>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</si>
  <si>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</si>
  <si>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</si>
  <si>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</si>
  <si>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</si>
  <si>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</si>
  <si>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</si>
  <si>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</si>
  <si>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</si>
  <si>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</si>
  <si>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</si>
  <si>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</si>
  <si>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</si>
  <si>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</si>
  <si>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</si>
  <si>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</si>
  <si>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</si>
  <si>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</si>
  <si>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 xml:space="preserve">
3.4.</t>
  </si>
  <si>
    <t xml:space="preserve">
тыс. кВт·ч</t>
  </si>
  <si>
    <t>Показатели регулируемых 
видов деятельности организации</t>
  </si>
  <si>
    <t>в том числе:</t>
  </si>
  <si>
    <t>Выпадающие, 
излишние доходы (расходы) прошлых лет</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</si>
  <si>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</si>
  <si>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</si>
  <si>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</si>
  <si>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</si>
  <si>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</si>
  <si>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</si>
  <si>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</si>
  <si>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</si>
  <si>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</si>
  <si>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</si>
  <si>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</si>
  <si>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</si>
  <si>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</si>
  <si>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</si>
  <si>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</si>
  <si>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</si>
  <si>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</si>
  <si>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</si>
  <si>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</si>
  <si>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</si>
  <si>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</si>
  <si>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</si>
  <si>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</si>
  <si>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</si>
  <si>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</si>
  <si>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</si>
  <si>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</si>
  <si>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</si>
  <si>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</si>
  <si>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</si>
  <si>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</si>
  <si>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</si>
  <si>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</si>
  <si>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</si>
  <si>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</si>
  <si>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</si>
  <si>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</si>
  <si>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</si>
  <si>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</si>
  <si>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</si>
  <si>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</si>
  <si>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</si>
  <si>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</si>
  <si>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</si>
  <si>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</si>
  <si>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</si>
  <si>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</si>
  <si>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</si>
  <si>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</si>
  <si>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</si>
  <si>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 xml:space="preserve">Показатели, утвержденные 
на базовый период </t>
    </r>
    <r>
      <rPr>
        <vertAlign val="superscript"/>
        <sz val="11"/>
        <rFont val="Times New Roman"/>
        <family val="1"/>
      </rPr>
      <t>1</t>
    </r>
  </si>
  <si>
    <r>
      <t xml:space="preserve">Заявленная мощность </t>
    </r>
    <r>
      <rPr>
        <vertAlign val="superscript"/>
        <sz val="11"/>
        <rFont val="Times New Roman"/>
        <family val="1"/>
      </rPr>
      <t>3</t>
    </r>
  </si>
  <si>
    <r>
      <t xml:space="preserve">Расходы, за исключением указанных в подпункте 4.1 </t>
    </r>
    <r>
      <rPr>
        <vertAlign val="superscript"/>
        <sz val="11"/>
        <rFont val="Times New Roman"/>
        <family val="1"/>
      </rPr>
      <t>2, 4</t>
    </r>
    <r>
      <rPr>
        <sz val="11"/>
        <rFont val="Times New Roman"/>
        <family val="1"/>
      </rPr>
      <t xml:space="preserve">; неподконтрольные расходы </t>
    </r>
    <r>
      <rPr>
        <vertAlign val="superscript"/>
        <sz val="11"/>
        <rFont val="Times New Roman"/>
        <family val="1"/>
      </rPr>
      <t>3</t>
    </r>
    <r>
      <rPr>
        <sz val="11"/>
        <rFont val="Times New Roman"/>
        <family val="1"/>
      </rPr>
      <t xml:space="preserve"> - всего </t>
    </r>
    <r>
      <rPr>
        <vertAlign val="superscript"/>
        <sz val="11"/>
        <rFont val="Times New Roman"/>
        <family val="1"/>
      </rPr>
      <t>3</t>
    </r>
  </si>
  <si>
    <r>
      <t xml:space="preserve">Объем условных единиц </t>
    </r>
    <r>
      <rPr>
        <vertAlign val="superscript"/>
        <sz val="11"/>
        <rFont val="Times New Roman"/>
        <family val="1"/>
      </rPr>
      <t>3</t>
    </r>
  </si>
  <si>
    <r>
      <t xml:space="preserve">Операционные расходы на условную единицу </t>
    </r>
    <r>
      <rPr>
        <vertAlign val="superscript"/>
        <sz val="11"/>
        <rFont val="Times New Roman"/>
        <family val="1"/>
      </rPr>
      <t>3</t>
    </r>
  </si>
  <si>
    <r>
      <t xml:space="preserve">Объем полезного отпуска электроэнергии - всего </t>
    </r>
    <r>
      <rPr>
        <vertAlign val="superscript"/>
        <sz val="11"/>
        <rFont val="Times New Roman"/>
        <family val="1"/>
      </rPr>
      <t>3</t>
    </r>
  </si>
  <si>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</si>
  <si>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</si>
  <si>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r>
      <t>1,2 - 2,5 кг/см</t>
    </r>
    <r>
      <rPr>
        <vertAlign val="superscript"/>
        <sz val="6"/>
        <color indexed="8"/>
        <rFont val="Times New Roman"/>
        <family val="1"/>
      </rPr>
      <t>2</t>
    </r>
  </si>
  <si>
    <r>
      <t>2,5 - 7,0 кг/см</t>
    </r>
    <r>
      <rPr>
        <vertAlign val="superscript"/>
        <sz val="6"/>
        <color indexed="8"/>
        <rFont val="Times New Roman"/>
        <family val="1"/>
      </rPr>
      <t>2</t>
    </r>
  </si>
  <si>
    <r>
      <t>7,0 - 13,0 кг/см</t>
    </r>
    <r>
      <rPr>
        <vertAlign val="superscript"/>
        <sz val="6"/>
        <color indexed="8"/>
        <rFont val="Times New Roman"/>
        <family val="1"/>
      </rPr>
      <t>2</t>
    </r>
  </si>
  <si>
    <r>
      <t>&gt; 13 кг/см</t>
    </r>
    <r>
      <rPr>
        <vertAlign val="superscript"/>
        <sz val="6"/>
        <color indexed="8"/>
        <rFont val="Times New Roman"/>
        <family val="1"/>
      </rPr>
      <t>2</t>
    </r>
  </si>
  <si>
    <r>
      <t xml:space="preserve">Расходы, связанные с производством
и реализацией </t>
    </r>
    <r>
      <rPr>
        <vertAlign val="superscript"/>
        <sz val="11"/>
        <rFont val="Times New Roman"/>
        <family val="1"/>
      </rPr>
      <t>2, 4</t>
    </r>
    <r>
      <rPr>
        <sz val="11"/>
        <rFont val="Times New Roman"/>
        <family val="1"/>
      </rPr>
      <t xml:space="preserve">; подконтрольные расходы </t>
    </r>
    <r>
      <rPr>
        <vertAlign val="superscript"/>
        <sz val="11"/>
        <rFont val="Times New Roman"/>
        <family val="1"/>
      </rPr>
      <t>3</t>
    </r>
    <r>
      <rPr>
        <sz val="11"/>
        <rFont val="Times New Roman"/>
        <family val="1"/>
      </rPr>
      <t xml:space="preserve"> - всего</t>
    </r>
  </si>
  <si>
    <t>тыс. руб. на 
человека</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</si>
  <si>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</si>
  <si>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</si>
  <si>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</si>
  <si>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</si>
  <si>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</si>
  <si>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</si>
  <si>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</si>
  <si>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</si>
  <si>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</si>
  <si>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</si>
  <si>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</si>
  <si>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</si>
  <si>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</si>
  <si>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</si>
  <si>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</si>
  <si>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rPr>
      <t>4</t>
    </r>
  </si>
  <si>
    <t xml:space="preserve">Раздел 3. Цены (тарифы) по регулируемым видам деятельности организации </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</si>
  <si>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</si>
  <si>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rPr>
      <t>3</t>
    </r>
  </si>
  <si>
    <r>
      <t>_____</t>
    </r>
    <r>
      <rPr>
        <vertAlign val="superscript"/>
        <sz val="9"/>
        <rFont val="Times New Roman"/>
        <family val="1"/>
      </rPr>
      <t>1</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</si>
  <si>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vertAlign val="superscript"/>
        <sz val="9"/>
        <rFont val="Times New Roman"/>
        <family val="1"/>
      </rPr>
      <t>2</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</si>
  <si>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rPr>
      <t>3</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</si>
  <si>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rPr>
      <t>4</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</si>
  <si>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t>1-е полугодие</t>
  </si>
  <si>
    <t>2-е полугодие</t>
  </si>
  <si>
    <r>
      <t>Реквизиты программы энергоэффективности (кем утверждена, дата утверждения, номер приказа)</t>
    </r>
    <r>
      <rPr>
        <vertAlign val="superscript"/>
        <sz val="8"/>
        <rFont val="Times New Roman"/>
        <family val="1"/>
      </rPr>
      <t>3</t>
    </r>
  </si>
  <si>
    <t>442960, г.Заречный, Пензенская область, ул.Зеленая, 4</t>
  </si>
  <si>
    <t>(8412) 65-57-39</t>
  </si>
  <si>
    <t xml:space="preserve">Норматив потерь электрической энергии </t>
  </si>
  <si>
    <r>
      <t xml:space="preserve">Расчетный объем услуг в части управления технологическими режимами </t>
    </r>
    <r>
      <rPr>
        <vertAlign val="superscript"/>
        <sz val="11"/>
        <rFont val="Times New Roman"/>
        <family val="1"/>
      </rPr>
      <t>2</t>
    </r>
  </si>
  <si>
    <r>
      <t xml:space="preserve">Расчетный объем услуг в части обеспечения надежности </t>
    </r>
    <r>
      <rPr>
        <vertAlign val="superscript"/>
        <sz val="11"/>
        <rFont val="Times New Roman"/>
        <family val="1"/>
      </rPr>
      <t>2</t>
    </r>
  </si>
  <si>
    <t>ООО "ЭнергоПромСеть"</t>
  </si>
  <si>
    <t>Хормушов Максим Александрович</t>
  </si>
  <si>
    <t>442961, Пензенская область, город Заречный, улица Фадеева, дом 28, офис 1.</t>
  </si>
  <si>
    <t>eps_office@eps-group.pro</t>
  </si>
  <si>
    <t xml:space="preserve">Общество с ограниченной ответственностью "ЭнергоПромСеть" </t>
  </si>
  <si>
    <t>Инвестиционная программа в отношении ООО "ЭнергоПромСеть"не утверждалась</t>
  </si>
  <si>
    <t>Генеральный директор</t>
  </si>
  <si>
    <t>М.А. Хормушов</t>
  </si>
  <si>
    <t>Хормушов М.А.</t>
  </si>
  <si>
    <t>на услуги по передаче электрической энергии на 2022 год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</si>
</sst>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66">
    <font>
      <sz val="10"/>
      <name val="Arial Cyr"/>
      <family val="0"/>
    </font>
    <font>
      <sz val="11"/>
      <color indexed="8"/>
      <name val="Calibri"/>
      <family val="2"/>
    </font>
    <font>
      <sz val="12"/>
      <name val="Times New Roman"/>
      <family val="1"/>
    </font>
    <font>
      <sz val="10"/>
      <name val="Times New Roman"/>
      <family val="1"/>
    </font>
    <font>
      <sz val="10"/>
      <color indexed="9"/>
      <name val="Times New Roman"/>
      <family val="1"/>
    </font>
    <font>
      <sz val="11"/>
      <color indexed="8"/>
      <name val="Times New Roman"/>
      <family val="1"/>
    </font>
    <font>
      <sz val="11"/>
      <name val="Times New Roman"/>
      <family val="1"/>
    </font>
    <font>
      <vertAlign val="superscript"/>
      <sz val="11"/>
      <name val="Times New Roman"/>
      <family val="1"/>
    </font>
    <font>
      <i/>
      <sz val="11"/>
      <name val="Times New Roman"/>
      <family val="1"/>
    </font>
    <font>
      <sz val="8"/>
      <name val="Times New Roman"/>
      <family val="1"/>
    </font>
    <font>
      <sz val="10"/>
      <color indexed="8"/>
      <name val="Times New Roman"/>
      <family val="1"/>
    </font>
    <font>
      <sz val="6"/>
      <color indexed="8"/>
      <name val="Times New Roman"/>
      <family val="1"/>
    </font>
    <font>
      <sz val="6"/>
      <name val="Times New Roman"/>
      <family val="1"/>
    </font>
    <font>
      <vertAlign val="superscript"/>
      <sz val="6"/>
      <color indexed="8"/>
      <name val="Times New Roman"/>
      <family val="1"/>
    </font>
    <font>
      <b/>
      <sz val="12"/>
      <name val="Times New Roman"/>
      <family val="1"/>
    </font>
    <font>
      <sz val="7"/>
      <name val="Times New Roman"/>
      <family val="1"/>
    </font>
    <font>
      <sz val="9"/>
      <name val="Tahoma"/>
      <family val="2"/>
    </font>
    <font>
      <b/>
      <sz val="9"/>
      <name val="Tahoma"/>
      <family val="2"/>
    </font>
    <font>
      <vertAlign val="superscript"/>
      <sz val="8"/>
      <name val="Times New Roman"/>
      <family val="1"/>
    </font>
    <font>
      <b/>
      <sz val="11"/>
      <name val="Times New Roman"/>
      <family val="1"/>
    </font>
    <font>
      <b/>
      <sz val="13"/>
      <name val="Times New Roman"/>
      <family val="1"/>
    </font>
    <font>
      <sz val="6"/>
      <color indexed="9"/>
      <name val="Times New Roman"/>
      <family val="1"/>
    </font>
    <font>
      <sz val="5"/>
      <color indexed="8"/>
      <name val="Times New Roman"/>
      <family val="1"/>
    </font>
    <font>
      <sz val="9"/>
      <color indexed="9"/>
      <name val="Times New Roman"/>
      <family val="1"/>
    </font>
    <font>
      <vertAlign val="superscript"/>
      <sz val="9"/>
      <name val="Times New Roman"/>
      <family val="1"/>
    </font>
    <font>
      <sz val="9"/>
      <name val="Times New Roman"/>
      <family val="1"/>
    </font>
    <font>
      <sz val="11"/>
      <color indexed="12"/>
      <name val="Times New Roman"/>
      <family val="1"/>
    </font>
    <font>
      <sz val="11"/>
      <color indexed="10"/>
      <name val="Times New Roman"/>
      <family val="1"/>
    </font>
    <font>
      <sz val="8"/>
      <color indexed="10"/>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2" fillId="0" borderId="0" xfId="0" applyFont="1" applyAlignment="1">
      <alignment horizontal="center" vertical="top" wrapText="1"/>
    </xf>
    <xf numFmtId="0" fontId="4" fillId="0" borderId="0" xfId="0" applyFont="1" applyAlignment="1">
      <alignment/>
    </xf>
    <xf numFmtId="0" fontId="3"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top"/>
    </xf>
    <xf numFmtId="0" fontId="6" fillId="0" borderId="10" xfId="0" applyFont="1" applyBorder="1" applyAlignment="1">
      <alignment horizontal="center" vertical="center"/>
    </xf>
    <xf numFmtId="0" fontId="5" fillId="0" borderId="10" xfId="53" applyFont="1" applyBorder="1" applyAlignment="1">
      <alignment horizontal="center" vertical="top" wrapText="1"/>
      <protection/>
    </xf>
    <xf numFmtId="0" fontId="5" fillId="0" borderId="10" xfId="53" applyFont="1" applyBorder="1" applyAlignment="1">
      <alignment horizontal="left" vertical="top" wrapText="1"/>
      <protection/>
    </xf>
    <xf numFmtId="0" fontId="5" fillId="0" borderId="10" xfId="53" applyFont="1" applyBorder="1" applyAlignment="1">
      <alignment horizontal="center" vertical="top"/>
      <protection/>
    </xf>
    <xf numFmtId="0" fontId="10" fillId="0" borderId="10" xfId="53" applyFont="1" applyBorder="1" applyAlignment="1">
      <alignment horizontal="center" vertical="center" wrapText="1"/>
      <protection/>
    </xf>
    <xf numFmtId="0" fontId="11" fillId="0" borderId="10" xfId="53" applyFont="1" applyBorder="1" applyAlignment="1">
      <alignment horizontal="center" vertical="top" wrapText="1"/>
      <protection/>
    </xf>
    <xf numFmtId="0" fontId="11" fillId="0" borderId="10" xfId="53" applyFont="1" applyBorder="1" applyAlignment="1">
      <alignment horizontal="left" vertical="top" wrapText="1"/>
      <protection/>
    </xf>
    <xf numFmtId="0" fontId="11" fillId="0" borderId="10" xfId="53" applyFont="1" applyBorder="1" applyAlignment="1">
      <alignment horizontal="center" vertical="top"/>
      <protection/>
    </xf>
    <xf numFmtId="0" fontId="12"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center" wrapText="1"/>
    </xf>
    <xf numFmtId="0" fontId="5" fillId="0" borderId="10" xfId="53" applyFont="1" applyBorder="1" applyAlignment="1">
      <alignment horizontal="left" vertical="top" wrapText="1" indent="1"/>
      <protection/>
    </xf>
    <xf numFmtId="0" fontId="5" fillId="0" borderId="10" xfId="53" applyFont="1" applyBorder="1" applyAlignment="1">
      <alignment horizontal="left" vertical="top" wrapText="1" indent="2"/>
      <protection/>
    </xf>
    <xf numFmtId="0" fontId="2" fillId="0" borderId="0" xfId="0" applyFont="1" applyAlignment="1">
      <alignment horizontal="left"/>
    </xf>
    <xf numFmtId="0" fontId="9" fillId="0" borderId="0" xfId="0" applyFont="1" applyAlignment="1">
      <alignment horizontal="left"/>
    </xf>
    <xf numFmtId="0" fontId="52" fillId="0" borderId="0" xfId="42" applyAlignment="1" applyProtection="1">
      <alignment/>
      <protection/>
    </xf>
    <xf numFmtId="0" fontId="14"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vertical="center"/>
    </xf>
    <xf numFmtId="0" fontId="3" fillId="0" borderId="0" xfId="0" applyFont="1" applyAlignment="1">
      <alignment vertical="center"/>
    </xf>
    <xf numFmtId="0" fontId="6" fillId="0" borderId="10" xfId="0" applyFont="1" applyBorder="1" applyAlignment="1">
      <alignment horizontal="left"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xf>
    <xf numFmtId="0" fontId="9" fillId="0" borderId="0" xfId="0" applyFont="1" applyAlignment="1">
      <alignment vertical="center"/>
    </xf>
    <xf numFmtId="4" fontId="6" fillId="0" borderId="10" xfId="0" applyNumberFormat="1" applyFont="1" applyBorder="1" applyAlignment="1">
      <alignment horizontal="center" vertical="center"/>
    </xf>
    <xf numFmtId="1" fontId="6" fillId="0" borderId="0" xfId="0" applyNumberFormat="1" applyFont="1" applyAlignment="1">
      <alignment vertical="center"/>
    </xf>
    <xf numFmtId="0" fontId="8"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6" fillId="0" borderId="0" xfId="0" applyFont="1" applyFill="1" applyAlignment="1">
      <alignment vertical="center"/>
    </xf>
    <xf numFmtId="0" fontId="21" fillId="0" borderId="0" xfId="0" applyFont="1" applyAlignment="1">
      <alignment vertical="center"/>
    </xf>
    <xf numFmtId="0" fontId="12" fillId="0" borderId="0" xfId="0" applyFont="1" applyAlignment="1">
      <alignment vertical="center"/>
    </xf>
    <xf numFmtId="0" fontId="22" fillId="0" borderId="10" xfId="53" applyFont="1" applyBorder="1" applyAlignment="1">
      <alignment horizontal="left" vertical="top" wrapText="1"/>
      <protection/>
    </xf>
    <xf numFmtId="0" fontId="23" fillId="0" borderId="0" xfId="0" applyFont="1" applyAlignment="1">
      <alignment vertical="center"/>
    </xf>
    <xf numFmtId="0" fontId="27" fillId="0" borderId="10" xfId="0" applyFont="1" applyBorder="1" applyAlignment="1">
      <alignment horizontal="center" vertical="center"/>
    </xf>
    <xf numFmtId="0" fontId="28" fillId="0" borderId="10" xfId="0" applyFont="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2" fontId="27"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5" fillId="0" borderId="10" xfId="53" applyNumberFormat="1" applyFont="1" applyBorder="1" applyAlignment="1">
      <alignment horizontal="center" vertical="top"/>
      <protection/>
    </xf>
    <xf numFmtId="172" fontId="5" fillId="0" borderId="10" xfId="53" applyNumberFormat="1" applyFont="1" applyBorder="1" applyAlignment="1">
      <alignment horizontal="center" vertical="top"/>
      <protection/>
    </xf>
    <xf numFmtId="0" fontId="6" fillId="0" borderId="0" xfId="0" applyFont="1" applyAlignment="1">
      <alignment/>
    </xf>
    <xf numFmtId="2" fontId="27" fillId="0" borderId="10" xfId="0" applyNumberFormat="1" applyFont="1" applyFill="1" applyBorder="1" applyAlignment="1">
      <alignment horizontal="center" vertical="center"/>
    </xf>
    <xf numFmtId="2" fontId="5" fillId="0" borderId="10" xfId="53" applyNumberFormat="1" applyFont="1" applyFill="1" applyBorder="1" applyAlignment="1">
      <alignment horizontal="center" vertical="top"/>
      <protection/>
    </xf>
    <xf numFmtId="172" fontId="5" fillId="0" borderId="10" xfId="53" applyNumberFormat="1" applyFont="1" applyFill="1" applyBorder="1" applyAlignment="1">
      <alignment horizontal="center" vertical="top"/>
      <protection/>
    </xf>
    <xf numFmtId="2" fontId="6" fillId="0" borderId="10" xfId="0" applyNumberFormat="1" applyFont="1" applyFill="1" applyBorder="1" applyAlignment="1">
      <alignment horizontal="center" vertical="center" wrapText="1"/>
    </xf>
    <xf numFmtId="0" fontId="12" fillId="0" borderId="0" xfId="0" applyFont="1" applyAlignment="1">
      <alignment horizontal="right" wrapText="1"/>
    </xf>
    <xf numFmtId="0" fontId="2" fillId="0" borderId="0" xfId="0" applyFont="1" applyAlignment="1">
      <alignment horizontal="center"/>
    </xf>
    <xf numFmtId="0" fontId="15" fillId="0" borderId="11" xfId="0" applyFont="1" applyBorder="1" applyAlignment="1">
      <alignment horizontal="center" vertical="top"/>
    </xf>
    <xf numFmtId="0" fontId="2" fillId="0" borderId="12"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6" fillId="0" borderId="0" xfId="0" applyFont="1" applyAlignment="1">
      <alignment horizontal="left"/>
    </xf>
    <xf numFmtId="0" fontId="19" fillId="0" borderId="0" xfId="0" applyFont="1" applyAlignment="1">
      <alignment horizontal="center" vertical="center" wrapText="1"/>
    </xf>
    <xf numFmtId="0" fontId="19" fillId="0" borderId="0" xfId="0" applyFont="1" applyAlignment="1">
      <alignment horizontal="center" vertical="center"/>
    </xf>
    <xf numFmtId="0" fontId="9"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0" xfId="0" applyFont="1" applyAlignment="1">
      <alignment horizontal="right"/>
    </xf>
    <xf numFmtId="0" fontId="9" fillId="0" borderId="0" xfId="0" applyFont="1" applyAlignment="1">
      <alignment horizontal="left" wrapText="1"/>
    </xf>
    <xf numFmtId="0" fontId="20" fillId="0" borderId="0" xfId="0" applyFont="1" applyAlignment="1">
      <alignment horizontal="center" wrapText="1"/>
    </xf>
    <xf numFmtId="0" fontId="10"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1057;&#1083;&#1086;&#1074;&#1103;&#1075;&#1080;&#1085;&#1072;\2021%20&#1075;&#1086;&#1076;\&#1054;&#1054;&#1054;%20&#1069;&#1085;&#1077;&#1088;&#1075;&#1086;&#1055;&#1088;&#1086;&#1084;&#1057;&#1077;&#1090;&#1100;\2021%20&#1075;&#1086;&#1076;\&#1073;&#1102;&#1076;&#1078;&#1077;&#1090;%202021\05.04.2021\&#1053;&#1042;&#1042;%202022%20&#1092;&#1080;&#1085;&#1080;&#10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cuments\&#1057;&#1083;&#1086;&#1074;&#1103;&#1075;&#1080;&#1085;&#1072;\2021%20&#1075;&#1086;&#1076;\&#1054;&#1054;&#1054;%20&#1069;&#1085;&#1077;&#1088;&#1075;&#1086;&#1055;&#1088;&#1086;&#1084;&#1057;&#1077;&#1090;&#1100;\2021%20&#1075;&#1086;&#1076;\&#1090;&#1072;&#1088;&#1080;&#1092;%202022%20&#1075;&#1086;&#1076;\&#1092;&#1086;&#1088;&#1084;&#1072;%203.1\&#1054;&#1054;&#1054;%20&#1069;&#1085;&#1077;&#1088;&#1075;&#1086;&#1055;&#1088;&#1086;&#1084;&#1057;&#1077;&#1090;&#1100;%20&#1086;&#1090;%20&#1055;&#1077;&#1089;&#1090;&#1088;&#1077;&#1094;&#1086;&#1074;&#107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cuments\&#1057;&#1083;&#1086;&#1074;&#1103;&#1075;&#1080;&#1085;&#1072;\2021%20&#1075;&#1086;&#1076;\&#1054;&#1054;&#1054;%20&#1069;&#1085;&#1077;&#1088;&#1075;&#1086;&#1055;&#1088;&#1086;&#1084;&#1057;&#1077;&#1090;&#1100;\2021%20&#1075;&#1086;&#1076;\&#1090;&#1072;&#1088;&#1080;&#1092;%202022%20&#1075;&#1086;&#1076;\&#1088;&#1072;&#1089;&#1095;&#1077;&#1090;&#1085;&#1099;&#1077;%20&#1090;&#1072;&#1073;&#1083;&#1080;&#1094;&#1099;%20&#1101;&#1082;&#1086;&#1085;&#1086;&#1084;&#1080;&#1082;&#1072;\&#1058;&#1072;&#1073;&#1083;&#1080;&#1094;&#1072;%20&#1055;1.25_&#1088;&#1072;&#1089;&#1095;&#1077;&#1090;%20&#1089;&#1090;&#1072;&#1074;&#1082;&#1080;%20&#1087;&#1086;%20&#1086;&#1087;&#1083;&#1072;&#1090;&#1077;%20&#1087;&#1086;&#1090;&#1077;&#1088;&#1100;.xls&#1057;&#1069;&#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речный (2)"/>
      <sheetName val="Лист1"/>
    </sheetNames>
    <sheetDataSet>
      <sheetData sheetId="0">
        <row r="23">
          <cell r="I23">
            <v>3688.2441633333337</v>
          </cell>
        </row>
        <row r="27">
          <cell r="I27">
            <v>11874.2</v>
          </cell>
        </row>
        <row r="29">
          <cell r="I29">
            <v>3138.6545083333335</v>
          </cell>
        </row>
        <row r="44">
          <cell r="I44">
            <v>66556.4707464461</v>
          </cell>
        </row>
        <row r="63">
          <cell r="I63">
            <v>15742.023171733037</v>
          </cell>
        </row>
        <row r="75">
          <cell r="I75">
            <v>82298.49391817913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2)"/>
    </sheetNames>
    <sheetDataSet>
      <sheetData sheetId="0">
        <row r="10">
          <cell r="L10">
            <v>8.269009194780818</v>
          </cell>
        </row>
        <row r="13">
          <cell r="L13">
            <v>89.36590000000001</v>
          </cell>
        </row>
        <row r="23">
          <cell r="L23">
            <v>17.46731131896037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р.1"/>
    </sheetNames>
    <sheetDataSet>
      <sheetData sheetId="0">
        <row r="9">
          <cell r="O9">
            <v>3.9028999999999994</v>
          </cell>
        </row>
        <row r="10">
          <cell r="O10">
            <v>4.0199869999999995</v>
          </cell>
        </row>
        <row r="16">
          <cell r="R16">
            <v>3.729</v>
          </cell>
        </row>
        <row r="17">
          <cell r="R17">
            <v>4.3268</v>
          </cell>
        </row>
        <row r="20">
          <cell r="R20">
            <v>44.86730000000001</v>
          </cell>
        </row>
        <row r="21">
          <cell r="R21">
            <v>44.498599999999996</v>
          </cell>
        </row>
        <row r="25">
          <cell r="R25">
            <v>14.553914099999998</v>
          </cell>
        </row>
        <row r="26">
          <cell r="R26">
            <v>17.3936797516</v>
          </cell>
        </row>
        <row r="29">
          <cell r="E29">
            <v>31947.5938516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ps_office@eps-group.pr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1"/>
  <sheetViews>
    <sheetView zoomScalePageLayoutView="0" workbookViewId="0" topLeftCell="A1">
      <selection activeCell="A11" sqref="A11"/>
    </sheetView>
  </sheetViews>
  <sheetFormatPr defaultColWidth="9.00390625" defaultRowHeight="12.75"/>
  <cols>
    <col min="1" max="1" width="30.125" style="1" customWidth="1"/>
    <col min="2" max="2" width="28.875" style="1" customWidth="1"/>
    <col min="3" max="3" width="21.25390625" style="1" customWidth="1"/>
    <col min="4" max="4" width="10.75390625" style="1" customWidth="1"/>
    <col min="5" max="16384" width="9.125" style="1" customWidth="1"/>
  </cols>
  <sheetData>
    <row r="1" spans="5:8" ht="30" customHeight="1">
      <c r="E1" s="57" t="s">
        <v>139</v>
      </c>
      <c r="F1" s="57"/>
      <c r="G1" s="57"/>
      <c r="H1" s="57"/>
    </row>
    <row r="2" ht="18.75" customHeight="1">
      <c r="C2" s="21"/>
    </row>
    <row r="3" spans="1:4" ht="17.25" customHeight="1">
      <c r="A3" s="61" t="s">
        <v>125</v>
      </c>
      <c r="B3" s="61"/>
      <c r="C3" s="61"/>
      <c r="D3" s="61"/>
    </row>
    <row r="4" spans="1:4" ht="17.25" customHeight="1">
      <c r="A4" s="61" t="s">
        <v>126</v>
      </c>
      <c r="B4" s="61"/>
      <c r="C4" s="61"/>
      <c r="D4" s="61"/>
    </row>
    <row r="5" spans="1:4" s="23" customFormat="1" ht="17.25" customHeight="1">
      <c r="A5" s="62" t="s">
        <v>165</v>
      </c>
      <c r="B5" s="62"/>
      <c r="C5" s="62"/>
      <c r="D5" s="62"/>
    </row>
    <row r="6" spans="1:3" ht="15.75">
      <c r="A6" s="2"/>
      <c r="B6" s="2"/>
      <c r="C6" s="2"/>
    </row>
    <row r="8" spans="1:4" ht="15.75">
      <c r="A8" s="60" t="s">
        <v>160</v>
      </c>
      <c r="B8" s="60"/>
      <c r="C8" s="60"/>
      <c r="D8" s="60"/>
    </row>
    <row r="9" spans="1:4" ht="14.25" customHeight="1">
      <c r="A9" s="59" t="s">
        <v>127</v>
      </c>
      <c r="B9" s="59"/>
      <c r="C9" s="59"/>
      <c r="D9" s="59"/>
    </row>
    <row r="10" spans="1:4" ht="18" customHeight="1">
      <c r="A10" s="60" t="s">
        <v>156</v>
      </c>
      <c r="B10" s="60"/>
      <c r="C10" s="60"/>
      <c r="D10" s="60"/>
    </row>
    <row r="13" spans="1:4" ht="15.75">
      <c r="A13" s="58" t="s">
        <v>128</v>
      </c>
      <c r="B13" s="58"/>
      <c r="C13" s="58"/>
      <c r="D13" s="58"/>
    </row>
    <row r="14" spans="1:2" ht="31.5" customHeight="1">
      <c r="A14" s="1" t="s">
        <v>129</v>
      </c>
      <c r="B14" s="1" t="s">
        <v>160</v>
      </c>
    </row>
    <row r="16" spans="1:2" ht="15.75">
      <c r="A16" s="1" t="s">
        <v>130</v>
      </c>
      <c r="B16" s="1" t="s">
        <v>156</v>
      </c>
    </row>
    <row r="18" spans="1:2" ht="15.75">
      <c r="A18" s="1" t="s">
        <v>131</v>
      </c>
      <c r="B18" s="1" t="s">
        <v>158</v>
      </c>
    </row>
    <row r="20" spans="1:2" ht="15.75">
      <c r="A20" s="1" t="s">
        <v>132</v>
      </c>
      <c r="B20" s="1" t="s">
        <v>151</v>
      </c>
    </row>
    <row r="22" spans="1:2" ht="15.75">
      <c r="A22" s="1" t="s">
        <v>133</v>
      </c>
      <c r="B22" s="20">
        <v>5838013310</v>
      </c>
    </row>
    <row r="24" spans="1:2" ht="15.75">
      <c r="A24" s="1" t="s">
        <v>134</v>
      </c>
      <c r="B24" s="20">
        <v>583801001</v>
      </c>
    </row>
    <row r="25" spans="1:2" ht="26.25" customHeight="1">
      <c r="A25" s="1" t="s">
        <v>135</v>
      </c>
      <c r="B25" s="1" t="s">
        <v>157</v>
      </c>
    </row>
    <row r="26" ht="10.5" customHeight="1"/>
    <row r="27" spans="1:2" ht="14.25" customHeight="1">
      <c r="A27" s="1" t="s">
        <v>136</v>
      </c>
      <c r="B27" s="22" t="s">
        <v>159</v>
      </c>
    </row>
    <row r="28" ht="12" customHeight="1"/>
    <row r="29" spans="1:2" ht="15.75">
      <c r="A29" s="1" t="s">
        <v>137</v>
      </c>
      <c r="B29" s="1" t="s">
        <v>152</v>
      </c>
    </row>
    <row r="30" ht="11.25" customHeight="1"/>
    <row r="31" spans="1:2" ht="15.75">
      <c r="A31" s="1" t="s">
        <v>138</v>
      </c>
      <c r="B31" s="1" t="s">
        <v>152</v>
      </c>
    </row>
  </sheetData>
  <sheetProtection/>
  <mergeCells count="8">
    <mergeCell ref="E1:H1"/>
    <mergeCell ref="A13:D13"/>
    <mergeCell ref="A9:D9"/>
    <mergeCell ref="A8:D8"/>
    <mergeCell ref="A10:D10"/>
    <mergeCell ref="A4:D4"/>
    <mergeCell ref="A3:D3"/>
    <mergeCell ref="A5:D5"/>
  </mergeCells>
  <hyperlinks>
    <hyperlink ref="B27" r:id="rId1" display="eps_office@eps-group.pro"/>
  </hyperlinks>
  <printOptions/>
  <pageMargins left="0.6" right="0.15748031496062992" top="0.4330708661417323" bottom="0.48"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view="pageBreakPreview" zoomScale="80" zoomScaleSheetLayoutView="80" zoomScalePageLayoutView="0" workbookViewId="0" topLeftCell="A1">
      <pane xSplit="3" ySplit="6" topLeftCell="D28" activePane="bottomRight" state="frozen"/>
      <selection pane="topLeft" activeCell="A1" sqref="A1"/>
      <selection pane="topRight" activeCell="D1" sqref="D1"/>
      <selection pane="bottomLeft" activeCell="A7" sqref="A7"/>
      <selection pane="bottomRight" activeCell="F9" sqref="F9"/>
    </sheetView>
  </sheetViews>
  <sheetFormatPr defaultColWidth="9.00390625" defaultRowHeight="12.75"/>
  <cols>
    <col min="1" max="1" width="6.625" style="25" customWidth="1"/>
    <col min="2" max="2" width="59.125" style="25" customWidth="1"/>
    <col min="3" max="3" width="12.25390625" style="26" customWidth="1"/>
    <col min="4" max="4" width="23.25390625" style="25" customWidth="1"/>
    <col min="5" max="5" width="22.375" style="25" customWidth="1"/>
    <col min="6" max="6" width="22.125" style="25" customWidth="1"/>
    <col min="7" max="16384" width="9.125" style="25" customWidth="1"/>
  </cols>
  <sheetData>
    <row r="1" spans="5:6" ht="24.75" customHeight="1">
      <c r="E1" s="66" t="s">
        <v>117</v>
      </c>
      <c r="F1" s="66"/>
    </row>
    <row r="2" ht="15"/>
    <row r="3" spans="1:6" ht="31.5" customHeight="1">
      <c r="A3" s="64" t="s">
        <v>61</v>
      </c>
      <c r="B3" s="65"/>
      <c r="C3" s="65"/>
      <c r="D3" s="65"/>
      <c r="E3" s="65"/>
      <c r="F3" s="65"/>
    </row>
    <row r="4" ht="10.5" customHeight="1"/>
    <row r="5" ht="9.75" customHeight="1"/>
    <row r="6" spans="1:6" s="5" customFormat="1" ht="60">
      <c r="A6" s="24" t="s">
        <v>53</v>
      </c>
      <c r="B6" s="24" t="s">
        <v>0</v>
      </c>
      <c r="C6" s="24" t="s">
        <v>1</v>
      </c>
      <c r="D6" s="24" t="s">
        <v>55</v>
      </c>
      <c r="E6" s="24" t="s">
        <v>111</v>
      </c>
      <c r="F6" s="24" t="s">
        <v>54</v>
      </c>
    </row>
    <row r="7" spans="1:6" ht="15">
      <c r="A7" s="24" t="s">
        <v>2</v>
      </c>
      <c r="B7" s="27" t="s">
        <v>3</v>
      </c>
      <c r="C7" s="28"/>
      <c r="D7" s="7"/>
      <c r="E7" s="7"/>
      <c r="F7" s="7"/>
    </row>
    <row r="8" spans="1:6" ht="15">
      <c r="A8" s="24" t="s">
        <v>4</v>
      </c>
      <c r="B8" s="27" t="s">
        <v>5</v>
      </c>
      <c r="C8" s="28" t="s">
        <v>6</v>
      </c>
      <c r="D8" s="46"/>
      <c r="E8" s="46"/>
      <c r="F8" s="46">
        <f>F23+'[3]стр.1'!$E$29</f>
        <v>114246.08776977913</v>
      </c>
    </row>
    <row r="9" spans="1:6" ht="15">
      <c r="A9" s="24" t="s">
        <v>7</v>
      </c>
      <c r="B9" s="27" t="s">
        <v>8</v>
      </c>
      <c r="C9" s="28" t="s">
        <v>6</v>
      </c>
      <c r="D9" s="46"/>
      <c r="E9" s="46"/>
      <c r="F9" s="46"/>
    </row>
    <row r="10" spans="1:6" ht="15">
      <c r="A10" s="24" t="s">
        <v>9</v>
      </c>
      <c r="B10" s="27" t="s">
        <v>10</v>
      </c>
      <c r="C10" s="28" t="s">
        <v>6</v>
      </c>
      <c r="D10" s="46"/>
      <c r="E10" s="46"/>
      <c r="F10" s="46"/>
    </row>
    <row r="11" spans="1:6" ht="15">
      <c r="A11" s="24" t="s">
        <v>11</v>
      </c>
      <c r="B11" s="27" t="s">
        <v>12</v>
      </c>
      <c r="C11" s="28" t="s">
        <v>6</v>
      </c>
      <c r="D11" s="46"/>
      <c r="E11" s="46"/>
      <c r="F11" s="46"/>
    </row>
    <row r="12" spans="1:6" ht="15">
      <c r="A12" s="24" t="s">
        <v>13</v>
      </c>
      <c r="B12" s="27" t="s">
        <v>14</v>
      </c>
      <c r="C12" s="28"/>
      <c r="D12" s="53"/>
      <c r="E12" s="46"/>
      <c r="F12" s="46"/>
    </row>
    <row r="13" spans="1:6" ht="60">
      <c r="A13" s="24" t="s">
        <v>15</v>
      </c>
      <c r="B13" s="27" t="s">
        <v>142</v>
      </c>
      <c r="C13" s="28" t="s">
        <v>16</v>
      </c>
      <c r="D13" s="46"/>
      <c r="E13" s="46"/>
      <c r="F13" s="46"/>
    </row>
    <row r="14" spans="1:6" ht="30">
      <c r="A14" s="24" t="s">
        <v>17</v>
      </c>
      <c r="B14" s="27" t="s">
        <v>58</v>
      </c>
      <c r="C14" s="28"/>
      <c r="D14" s="44"/>
      <c r="E14" s="7"/>
      <c r="F14" s="7"/>
    </row>
    <row r="15" spans="1:6" s="32" customFormat="1" ht="36">
      <c r="A15" s="24" t="s">
        <v>18</v>
      </c>
      <c r="B15" s="27" t="s">
        <v>154</v>
      </c>
      <c r="C15" s="29" t="s">
        <v>19</v>
      </c>
      <c r="D15" s="45"/>
      <c r="E15" s="31"/>
      <c r="F15" s="31"/>
    </row>
    <row r="16" spans="1:6" s="32" customFormat="1" ht="36">
      <c r="A16" s="24" t="s">
        <v>20</v>
      </c>
      <c r="B16" s="27" t="s">
        <v>155</v>
      </c>
      <c r="C16" s="29" t="s">
        <v>21</v>
      </c>
      <c r="D16" s="45"/>
      <c r="E16" s="31"/>
      <c r="F16" s="31"/>
    </row>
    <row r="17" spans="1:6" ht="18">
      <c r="A17" s="24" t="s">
        <v>22</v>
      </c>
      <c r="B17" s="27" t="s">
        <v>112</v>
      </c>
      <c r="C17" s="28" t="s">
        <v>19</v>
      </c>
      <c r="D17" s="33"/>
      <c r="E17" s="33"/>
      <c r="F17" s="33">
        <f>'[2]Лист1 (2)'!$L$23</f>
        <v>17.46731131896037</v>
      </c>
    </row>
    <row r="18" spans="1:6" ht="30">
      <c r="A18" s="24" t="s">
        <v>56</v>
      </c>
      <c r="B18" s="27" t="s">
        <v>116</v>
      </c>
      <c r="C18" s="28" t="s">
        <v>57</v>
      </c>
      <c r="D18" s="46"/>
      <c r="E18" s="46"/>
      <c r="F18" s="46">
        <f>'[2]Лист1 (2)'!$L$13</f>
        <v>89.36590000000001</v>
      </c>
    </row>
    <row r="19" spans="1:6" s="39" customFormat="1" ht="36">
      <c r="A19" s="36" t="s">
        <v>24</v>
      </c>
      <c r="B19" s="37" t="s">
        <v>143</v>
      </c>
      <c r="C19" s="38" t="s">
        <v>23</v>
      </c>
      <c r="D19" s="46"/>
      <c r="E19" s="46"/>
      <c r="F19" s="46">
        <f>42.841717</f>
        <v>42.841717</v>
      </c>
    </row>
    <row r="20" spans="1:6" ht="15">
      <c r="A20" s="24" t="s">
        <v>25</v>
      </c>
      <c r="B20" s="27" t="s">
        <v>153</v>
      </c>
      <c r="C20" s="28" t="s">
        <v>16</v>
      </c>
      <c r="D20" s="56"/>
      <c r="E20" s="56"/>
      <c r="F20" s="56">
        <f>'[2]Лист1 (2)'!$L$10</f>
        <v>8.269009194780818</v>
      </c>
    </row>
    <row r="21" spans="1:6" s="32" customFormat="1" ht="22.5">
      <c r="A21" s="29" t="s">
        <v>26</v>
      </c>
      <c r="B21" s="30" t="s">
        <v>150</v>
      </c>
      <c r="C21" s="29"/>
      <c r="D21" s="45"/>
      <c r="E21" s="31"/>
      <c r="F21" s="31"/>
    </row>
    <row r="22" spans="1:6" s="32" customFormat="1" ht="22.5">
      <c r="A22" s="29" t="s">
        <v>27</v>
      </c>
      <c r="B22" s="30" t="s">
        <v>140</v>
      </c>
      <c r="C22" s="29" t="s">
        <v>21</v>
      </c>
      <c r="D22" s="45"/>
      <c r="E22" s="31"/>
      <c r="F22" s="31"/>
    </row>
    <row r="23" spans="1:8" ht="30">
      <c r="A23" s="24" t="s">
        <v>28</v>
      </c>
      <c r="B23" s="27" t="s">
        <v>29</v>
      </c>
      <c r="C23" s="28"/>
      <c r="D23" s="47"/>
      <c r="E23" s="47"/>
      <c r="F23" s="47">
        <f>'[1]заречный (2)'!$I$75</f>
        <v>82298.49391817913</v>
      </c>
      <c r="G23" s="34"/>
      <c r="H23" s="34"/>
    </row>
    <row r="24" spans="1:6" ht="36">
      <c r="A24" s="24" t="s">
        <v>30</v>
      </c>
      <c r="B24" s="27" t="s">
        <v>123</v>
      </c>
      <c r="C24" s="28" t="s">
        <v>6</v>
      </c>
      <c r="D24" s="47"/>
      <c r="E24" s="47"/>
      <c r="F24" s="47">
        <f>'[1]заречный (2)'!$I$44</f>
        <v>66556.4707464461</v>
      </c>
    </row>
    <row r="25" spans="1:6" ht="15">
      <c r="A25" s="24"/>
      <c r="B25" s="27" t="s">
        <v>59</v>
      </c>
      <c r="C25" s="28"/>
      <c r="D25" s="48"/>
      <c r="E25" s="47"/>
      <c r="F25" s="47"/>
    </row>
    <row r="26" spans="1:6" ht="15">
      <c r="A26" s="24"/>
      <c r="B26" s="27" t="s">
        <v>31</v>
      </c>
      <c r="C26" s="28" t="s">
        <v>6</v>
      </c>
      <c r="D26" s="47"/>
      <c r="E26" s="47"/>
      <c r="F26" s="47">
        <f>'[1]заречный (2)'!$I$27</f>
        <v>11874.2</v>
      </c>
    </row>
    <row r="27" spans="1:6" ht="15">
      <c r="A27" s="24"/>
      <c r="B27" s="27" t="s">
        <v>32</v>
      </c>
      <c r="C27" s="28" t="s">
        <v>6</v>
      </c>
      <c r="D27" s="47"/>
      <c r="E27" s="47"/>
      <c r="F27" s="47">
        <f>'[1]заречный (2)'!$I$29</f>
        <v>3138.6545083333335</v>
      </c>
    </row>
    <row r="28" spans="1:6" ht="15">
      <c r="A28" s="24"/>
      <c r="B28" s="27" t="s">
        <v>33</v>
      </c>
      <c r="C28" s="28" t="s">
        <v>6</v>
      </c>
      <c r="D28" s="47"/>
      <c r="E28" s="47"/>
      <c r="F28" s="47">
        <f>'[1]заречный (2)'!$I$23</f>
        <v>3688.2441633333337</v>
      </c>
    </row>
    <row r="29" spans="1:8" ht="36">
      <c r="A29" s="24" t="s">
        <v>34</v>
      </c>
      <c r="B29" s="27" t="s">
        <v>113</v>
      </c>
      <c r="C29" s="28" t="s">
        <v>6</v>
      </c>
      <c r="D29" s="47"/>
      <c r="E29" s="47"/>
      <c r="F29" s="47">
        <f>'[1]заречный (2)'!$I$63</f>
        <v>15742.023171733037</v>
      </c>
      <c r="H29" s="34"/>
    </row>
    <row r="30" spans="1:6" ht="30">
      <c r="A30" s="24" t="s">
        <v>35</v>
      </c>
      <c r="B30" s="27" t="s">
        <v>60</v>
      </c>
      <c r="C30" s="28" t="s">
        <v>6</v>
      </c>
      <c r="D30" s="47"/>
      <c r="E30" s="47"/>
      <c r="F30" s="47">
        <v>0</v>
      </c>
    </row>
    <row r="31" spans="1:6" ht="30">
      <c r="A31" s="24" t="s">
        <v>36</v>
      </c>
      <c r="B31" s="27" t="s">
        <v>62</v>
      </c>
      <c r="C31" s="28" t="s">
        <v>6</v>
      </c>
      <c r="D31" s="47"/>
      <c r="E31" s="47"/>
      <c r="F31" s="47"/>
    </row>
    <row r="32" spans="1:6" ht="54.75" customHeight="1">
      <c r="A32" s="24" t="s">
        <v>37</v>
      </c>
      <c r="B32" s="27" t="s">
        <v>38</v>
      </c>
      <c r="C32" s="28"/>
      <c r="D32" s="70" t="s">
        <v>161</v>
      </c>
      <c r="E32" s="71"/>
      <c r="F32" s="72"/>
    </row>
    <row r="33" spans="1:6" ht="15">
      <c r="A33" s="24"/>
      <c r="B33" s="35" t="s">
        <v>39</v>
      </c>
      <c r="C33" s="28"/>
      <c r="D33" s="44"/>
      <c r="E33" s="7"/>
      <c r="F33" s="7"/>
    </row>
    <row r="34" spans="1:6" ht="18">
      <c r="A34" s="24"/>
      <c r="B34" s="27" t="s">
        <v>114</v>
      </c>
      <c r="C34" s="28" t="s">
        <v>40</v>
      </c>
      <c r="D34" s="47"/>
      <c r="E34" s="47"/>
      <c r="F34" s="47">
        <f>4898.21</f>
        <v>4898.21</v>
      </c>
    </row>
    <row r="35" spans="1:6" ht="39" customHeight="1">
      <c r="A35" s="24"/>
      <c r="B35" s="27" t="s">
        <v>115</v>
      </c>
      <c r="C35" s="28" t="s">
        <v>41</v>
      </c>
      <c r="D35" s="47"/>
      <c r="E35" s="47"/>
      <c r="F35" s="47">
        <f>F24/F34</f>
        <v>13.587916962818273</v>
      </c>
    </row>
    <row r="36" spans="1:6" ht="30">
      <c r="A36" s="24" t="s">
        <v>42</v>
      </c>
      <c r="B36" s="27" t="s">
        <v>43</v>
      </c>
      <c r="C36" s="28"/>
      <c r="D36" s="48"/>
      <c r="E36" s="47"/>
      <c r="F36" s="47"/>
    </row>
    <row r="37" spans="1:6" ht="15">
      <c r="A37" s="36" t="s">
        <v>44</v>
      </c>
      <c r="B37" s="37" t="s">
        <v>45</v>
      </c>
      <c r="C37" s="28" t="s">
        <v>46</v>
      </c>
      <c r="D37" s="46"/>
      <c r="E37" s="46"/>
      <c r="F37" s="46">
        <f>25.5</f>
        <v>25.5</v>
      </c>
    </row>
    <row r="38" spans="1:6" ht="25.5">
      <c r="A38" s="36" t="s">
        <v>47</v>
      </c>
      <c r="B38" s="37" t="s">
        <v>48</v>
      </c>
      <c r="C38" s="28" t="s">
        <v>124</v>
      </c>
      <c r="D38" s="46"/>
      <c r="E38" s="46"/>
      <c r="F38" s="46">
        <f>F26/F37/12</f>
        <v>38.804575163398695</v>
      </c>
    </row>
    <row r="39" spans="1:6" ht="33" customHeight="1">
      <c r="A39" s="24" t="s">
        <v>49</v>
      </c>
      <c r="B39" s="27" t="s">
        <v>50</v>
      </c>
      <c r="C39" s="28"/>
      <c r="D39" s="67"/>
      <c r="E39" s="68"/>
      <c r="F39" s="69"/>
    </row>
    <row r="40" spans="1:6" ht="15">
      <c r="A40" s="24"/>
      <c r="B40" s="35" t="s">
        <v>39</v>
      </c>
      <c r="C40" s="28"/>
      <c r="D40" s="44"/>
      <c r="E40" s="7"/>
      <c r="F40" s="7"/>
    </row>
    <row r="41" spans="1:6" ht="30">
      <c r="A41" s="24"/>
      <c r="B41" s="27" t="s">
        <v>51</v>
      </c>
      <c r="C41" s="28" t="s">
        <v>6</v>
      </c>
      <c r="D41" s="49"/>
      <c r="E41" s="49"/>
      <c r="F41" s="49">
        <f>100</f>
        <v>100</v>
      </c>
    </row>
    <row r="42" spans="1:6" ht="30">
      <c r="A42" s="24"/>
      <c r="B42" s="27" t="s">
        <v>52</v>
      </c>
      <c r="C42" s="28" t="s">
        <v>6</v>
      </c>
      <c r="D42" s="46"/>
      <c r="E42" s="46"/>
      <c r="F42" s="46"/>
    </row>
    <row r="43" spans="1:6" ht="15">
      <c r="A43" s="43" t="s">
        <v>144</v>
      </c>
      <c r="B43" s="41"/>
      <c r="C43" s="41"/>
      <c r="D43" s="41"/>
      <c r="E43" s="41"/>
      <c r="F43" s="34"/>
    </row>
    <row r="44" spans="1:5" ht="15">
      <c r="A44" s="43" t="s">
        <v>145</v>
      </c>
      <c r="B44" s="41"/>
      <c r="C44" s="41"/>
      <c r="D44" s="41"/>
      <c r="E44" s="41"/>
    </row>
    <row r="45" spans="1:5" ht="15">
      <c r="A45" s="43" t="s">
        <v>146</v>
      </c>
      <c r="B45" s="41"/>
      <c r="C45" s="41"/>
      <c r="D45" s="41"/>
      <c r="E45" s="41"/>
    </row>
    <row r="46" spans="1:5" ht="15">
      <c r="A46" s="43" t="s">
        <v>147</v>
      </c>
      <c r="B46" s="41"/>
      <c r="C46" s="41"/>
      <c r="D46" s="41"/>
      <c r="E46" s="41"/>
    </row>
    <row r="47" spans="1:5" ht="17.25" customHeight="1">
      <c r="A47" s="43"/>
      <c r="B47" s="41"/>
      <c r="C47" s="41"/>
      <c r="D47" s="41"/>
      <c r="E47" s="41"/>
    </row>
    <row r="48" spans="1:5" ht="15">
      <c r="A48" s="40"/>
      <c r="C48" s="25"/>
      <c r="E48" s="52"/>
    </row>
    <row r="49" spans="2:6" ht="15">
      <c r="B49" s="25" t="s">
        <v>162</v>
      </c>
      <c r="C49" s="25"/>
      <c r="E49" s="63" t="s">
        <v>164</v>
      </c>
      <c r="F49" s="63"/>
    </row>
    <row r="55" ht="15"/>
    <row r="56" ht="15"/>
  </sheetData>
  <sheetProtection/>
  <mergeCells count="5">
    <mergeCell ref="E49:F49"/>
    <mergeCell ref="A3:F3"/>
    <mergeCell ref="E1:F1"/>
    <mergeCell ref="D39:F39"/>
    <mergeCell ref="D32:F32"/>
  </mergeCells>
  <printOptions/>
  <pageMargins left="0.5905511811023623" right="0.15748031496062992" top="0.35433070866141736" bottom="0.2362204724409449" header="0.1968503937007874" footer="0.15748031496062992"/>
  <pageSetup fitToHeight="1" fitToWidth="1" horizontalDpi="600" verticalDpi="600" orientation="landscape" paperSize="9" scale="4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tabSelected="1" zoomScale="90" zoomScaleNormal="90" zoomScalePageLayoutView="0" workbookViewId="0" topLeftCell="A1">
      <selection activeCell="E7" sqref="E7"/>
    </sheetView>
  </sheetViews>
  <sheetFormatPr defaultColWidth="9.00390625" defaultRowHeight="12.75"/>
  <cols>
    <col min="1" max="1" width="6.625" style="1" customWidth="1"/>
    <col min="2" max="2" width="57.25390625" style="1" customWidth="1"/>
    <col min="3" max="3" width="14.875" style="1" customWidth="1"/>
    <col min="4" max="4" width="14.75390625" style="1" customWidth="1"/>
    <col min="5" max="5" width="12.875" style="1" customWidth="1"/>
    <col min="6" max="8" width="12.125" style="1" bestFit="1" customWidth="1"/>
    <col min="9" max="9" width="14.625" style="1" bestFit="1" customWidth="1"/>
    <col min="10" max="10" width="2.125" style="1" customWidth="1"/>
    <col min="11" max="16384" width="9.125" style="1" customWidth="1"/>
  </cols>
  <sheetData>
    <row r="1" spans="6:9" ht="22.5" customHeight="1">
      <c r="F1" s="74" t="s">
        <v>118</v>
      </c>
      <c r="G1" s="74"/>
      <c r="H1" s="74"/>
      <c r="I1" s="74"/>
    </row>
    <row r="2" ht="8.25" customHeight="1"/>
    <row r="3" spans="1:9" ht="16.5">
      <c r="A3" s="75" t="s">
        <v>141</v>
      </c>
      <c r="B3" s="75"/>
      <c r="C3" s="75"/>
      <c r="D3" s="75"/>
      <c r="E3" s="75"/>
      <c r="F3" s="75"/>
      <c r="G3" s="75"/>
      <c r="H3" s="75"/>
      <c r="I3" s="75"/>
    </row>
    <row r="4" ht="9" customHeight="1"/>
    <row r="5" spans="1:9" s="17" customFormat="1" ht="51.75" customHeight="1">
      <c r="A5" s="76" t="s">
        <v>53</v>
      </c>
      <c r="B5" s="76" t="s">
        <v>0</v>
      </c>
      <c r="C5" s="76" t="s">
        <v>63</v>
      </c>
      <c r="D5" s="76" t="s">
        <v>64</v>
      </c>
      <c r="E5" s="76"/>
      <c r="F5" s="76" t="s">
        <v>65</v>
      </c>
      <c r="G5" s="76"/>
      <c r="H5" s="76" t="s">
        <v>66</v>
      </c>
      <c r="I5" s="76"/>
    </row>
    <row r="6" spans="1:9" s="16" customFormat="1" ht="12.75">
      <c r="A6" s="76"/>
      <c r="B6" s="76"/>
      <c r="C6" s="76"/>
      <c r="D6" s="11" t="s">
        <v>148</v>
      </c>
      <c r="E6" s="11" t="s">
        <v>149</v>
      </c>
      <c r="F6" s="11" t="s">
        <v>148</v>
      </c>
      <c r="G6" s="11" t="s">
        <v>149</v>
      </c>
      <c r="H6" s="11" t="s">
        <v>148</v>
      </c>
      <c r="I6" s="11" t="s">
        <v>149</v>
      </c>
    </row>
    <row r="7" spans="1:9" s="6" customFormat="1" ht="14.25" customHeight="1">
      <c r="A7" s="8" t="s">
        <v>2</v>
      </c>
      <c r="B7" s="9" t="s">
        <v>67</v>
      </c>
      <c r="C7" s="8"/>
      <c r="D7" s="10"/>
      <c r="E7" s="10"/>
      <c r="F7" s="10"/>
      <c r="G7" s="10"/>
      <c r="H7" s="10"/>
      <c r="I7" s="10"/>
    </row>
    <row r="8" spans="1:9" s="15" customFormat="1" ht="8.25">
      <c r="A8" s="12" t="s">
        <v>4</v>
      </c>
      <c r="B8" s="42" t="s">
        <v>68</v>
      </c>
      <c r="C8" s="12"/>
      <c r="D8" s="14"/>
      <c r="E8" s="14"/>
      <c r="F8" s="14"/>
      <c r="G8" s="14"/>
      <c r="H8" s="14"/>
      <c r="I8" s="14"/>
    </row>
    <row r="9" spans="1:9" s="15" customFormat="1" ht="22.5" customHeight="1">
      <c r="A9" s="12"/>
      <c r="B9" s="42" t="s">
        <v>69</v>
      </c>
      <c r="C9" s="12" t="s">
        <v>70</v>
      </c>
      <c r="D9" s="14"/>
      <c r="E9" s="14"/>
      <c r="F9" s="14"/>
      <c r="G9" s="14"/>
      <c r="H9" s="14"/>
      <c r="I9" s="14"/>
    </row>
    <row r="10" spans="1:9" s="15" customFormat="1" ht="30" customHeight="1">
      <c r="A10" s="12"/>
      <c r="B10" s="42" t="s">
        <v>71</v>
      </c>
      <c r="C10" s="12" t="s">
        <v>72</v>
      </c>
      <c r="D10" s="14"/>
      <c r="E10" s="14"/>
      <c r="F10" s="14"/>
      <c r="G10" s="14"/>
      <c r="H10" s="14"/>
      <c r="I10" s="14"/>
    </row>
    <row r="11" spans="1:9" s="6" customFormat="1" ht="16.5" customHeight="1">
      <c r="A11" s="8" t="s">
        <v>7</v>
      </c>
      <c r="B11" s="9" t="s">
        <v>73</v>
      </c>
      <c r="C11" s="8"/>
      <c r="D11" s="10"/>
      <c r="E11" s="10"/>
      <c r="F11" s="10"/>
      <c r="G11" s="10"/>
      <c r="H11" s="10"/>
      <c r="I11" s="10"/>
    </row>
    <row r="12" spans="1:9" s="6" customFormat="1" ht="15">
      <c r="A12" s="8"/>
      <c r="B12" s="18" t="s">
        <v>74</v>
      </c>
      <c r="C12" s="8"/>
      <c r="D12" s="10"/>
      <c r="E12" s="10"/>
      <c r="F12" s="10"/>
      <c r="G12" s="10"/>
      <c r="H12" s="10"/>
      <c r="I12" s="10"/>
    </row>
    <row r="13" spans="1:9" s="6" customFormat="1" ht="18" customHeight="1">
      <c r="A13" s="8"/>
      <c r="B13" s="19" t="s">
        <v>75</v>
      </c>
      <c r="C13" s="8" t="s">
        <v>70</v>
      </c>
      <c r="D13" s="50"/>
      <c r="E13" s="50"/>
      <c r="F13" s="50"/>
      <c r="G13" s="50"/>
      <c r="H13" s="50">
        <f>показатели!F23/12/показатели!F17*1000</f>
        <v>392630.9951933185</v>
      </c>
      <c r="I13" s="50">
        <f>H13</f>
        <v>392630.9951933185</v>
      </c>
    </row>
    <row r="14" spans="1:9" s="6" customFormat="1" ht="15" customHeight="1">
      <c r="A14" s="8"/>
      <c r="B14" s="19" t="s">
        <v>76</v>
      </c>
      <c r="C14" s="8" t="s">
        <v>72</v>
      </c>
      <c r="D14" s="50"/>
      <c r="E14" s="50"/>
      <c r="F14" s="50"/>
      <c r="G14" s="50"/>
      <c r="H14" s="54">
        <f>'[3]стр.1'!$R$16*'[3]стр.1'!$O$9/'[3]стр.1'!$R$20*1000</f>
        <v>324.3768646653575</v>
      </c>
      <c r="I14" s="54">
        <f>'[3]стр.1'!$O$10*'[3]стр.1'!$R$17/'[3]стр.1'!$R$21*1000</f>
        <v>390.88150529679586</v>
      </c>
    </row>
    <row r="15" spans="1:9" s="6" customFormat="1" ht="15">
      <c r="A15" s="8"/>
      <c r="B15" s="18" t="s">
        <v>77</v>
      </c>
      <c r="C15" s="8" t="s">
        <v>72</v>
      </c>
      <c r="D15" s="51"/>
      <c r="E15" s="51"/>
      <c r="F15" s="51"/>
      <c r="G15" s="51"/>
      <c r="H15" s="55">
        <f>('[3]стр.1'!$R$25+показатели!F23/2)/'[3]стр.1'!$R$20</f>
        <v>917.4566081130256</v>
      </c>
      <c r="I15" s="55">
        <f>('[3]стр.1'!$R$26+показатели!F23/2)/'[3]стр.1'!$R$21</f>
        <v>925.1221530304587</v>
      </c>
    </row>
    <row r="16" spans="1:9" s="15" customFormat="1" ht="9.75" customHeight="1">
      <c r="A16" s="12" t="s">
        <v>13</v>
      </c>
      <c r="B16" s="13" t="s">
        <v>78</v>
      </c>
      <c r="C16" s="12" t="s">
        <v>72</v>
      </c>
      <c r="D16" s="14"/>
      <c r="E16" s="14"/>
      <c r="F16" s="14"/>
      <c r="G16" s="14"/>
      <c r="H16" s="14"/>
      <c r="I16" s="14"/>
    </row>
    <row r="17" spans="1:9" s="15" customFormat="1" ht="8.25">
      <c r="A17" s="12" t="s">
        <v>17</v>
      </c>
      <c r="B17" s="13" t="s">
        <v>79</v>
      </c>
      <c r="C17" s="12"/>
      <c r="D17" s="14"/>
      <c r="E17" s="14"/>
      <c r="F17" s="14"/>
      <c r="G17" s="14"/>
      <c r="H17" s="14"/>
      <c r="I17" s="14"/>
    </row>
    <row r="18" spans="1:9" s="15" customFormat="1" ht="9" customHeight="1">
      <c r="A18" s="12" t="s">
        <v>18</v>
      </c>
      <c r="B18" s="13" t="s">
        <v>80</v>
      </c>
      <c r="C18" s="12" t="s">
        <v>72</v>
      </c>
      <c r="D18" s="14"/>
      <c r="E18" s="14"/>
      <c r="F18" s="14"/>
      <c r="G18" s="14"/>
      <c r="H18" s="14"/>
      <c r="I18" s="14"/>
    </row>
    <row r="19" spans="1:9" s="15" customFormat="1" ht="16.5" customHeight="1">
      <c r="A19" s="12" t="s">
        <v>20</v>
      </c>
      <c r="B19" s="13" t="s">
        <v>81</v>
      </c>
      <c r="C19" s="12" t="s">
        <v>72</v>
      </c>
      <c r="D19" s="14"/>
      <c r="E19" s="14"/>
      <c r="F19" s="14"/>
      <c r="G19" s="14"/>
      <c r="H19" s="14"/>
      <c r="I19" s="14"/>
    </row>
    <row r="20" spans="1:9" s="15" customFormat="1" ht="8.25">
      <c r="A20" s="12" t="s">
        <v>22</v>
      </c>
      <c r="B20" s="13" t="s">
        <v>82</v>
      </c>
      <c r="C20" s="12" t="s">
        <v>16</v>
      </c>
      <c r="D20" s="14"/>
      <c r="E20" s="14"/>
      <c r="F20" s="14"/>
      <c r="G20" s="14"/>
      <c r="H20" s="14"/>
      <c r="I20" s="14"/>
    </row>
    <row r="21" spans="1:9" s="15" customFormat="1" ht="8.25">
      <c r="A21" s="12"/>
      <c r="B21" s="13" t="s">
        <v>83</v>
      </c>
      <c r="C21" s="12" t="s">
        <v>16</v>
      </c>
      <c r="D21" s="14"/>
      <c r="E21" s="14"/>
      <c r="F21" s="14"/>
      <c r="G21" s="14"/>
      <c r="H21" s="14"/>
      <c r="I21" s="14"/>
    </row>
    <row r="22" spans="1:9" s="15" customFormat="1" ht="8.25">
      <c r="A22" s="12"/>
      <c r="B22" s="13" t="s">
        <v>84</v>
      </c>
      <c r="C22" s="12" t="s">
        <v>16</v>
      </c>
      <c r="D22" s="14"/>
      <c r="E22" s="14"/>
      <c r="F22" s="14"/>
      <c r="G22" s="14"/>
      <c r="H22" s="14"/>
      <c r="I22" s="14"/>
    </row>
    <row r="23" spans="1:9" s="15" customFormat="1" ht="8.25">
      <c r="A23" s="12"/>
      <c r="B23" s="13" t="s">
        <v>85</v>
      </c>
      <c r="C23" s="12" t="s">
        <v>16</v>
      </c>
      <c r="D23" s="14"/>
      <c r="E23" s="14"/>
      <c r="F23" s="14"/>
      <c r="G23" s="14"/>
      <c r="H23" s="14"/>
      <c r="I23" s="14"/>
    </row>
    <row r="24" spans="1:9" s="15" customFormat="1" ht="8.25">
      <c r="A24" s="12"/>
      <c r="B24" s="13" t="s">
        <v>86</v>
      </c>
      <c r="C24" s="12" t="s">
        <v>16</v>
      </c>
      <c r="D24" s="14"/>
      <c r="E24" s="14"/>
      <c r="F24" s="14"/>
      <c r="G24" s="14"/>
      <c r="H24" s="14"/>
      <c r="I24" s="14"/>
    </row>
    <row r="25" spans="1:9" s="15" customFormat="1" ht="8.25">
      <c r="A25" s="12" t="s">
        <v>28</v>
      </c>
      <c r="B25" s="13" t="s">
        <v>87</v>
      </c>
      <c r="C25" s="12" t="s">
        <v>16</v>
      </c>
      <c r="D25" s="14"/>
      <c r="E25" s="14"/>
      <c r="F25" s="14"/>
      <c r="G25" s="14"/>
      <c r="H25" s="14"/>
      <c r="I25" s="14"/>
    </row>
    <row r="26" spans="1:9" s="15" customFormat="1" ht="8.25">
      <c r="A26" s="12" t="s">
        <v>30</v>
      </c>
      <c r="B26" s="13" t="s">
        <v>88</v>
      </c>
      <c r="C26" s="12" t="s">
        <v>89</v>
      </c>
      <c r="D26" s="14"/>
      <c r="E26" s="14"/>
      <c r="F26" s="14"/>
      <c r="G26" s="14"/>
      <c r="H26" s="14"/>
      <c r="I26" s="14"/>
    </row>
    <row r="27" spans="1:9" s="15" customFormat="1" ht="8.25">
      <c r="A27" s="12"/>
      <c r="B27" s="13" t="s">
        <v>90</v>
      </c>
      <c r="C27" s="12" t="s">
        <v>89</v>
      </c>
      <c r="D27" s="14"/>
      <c r="E27" s="14"/>
      <c r="F27" s="14"/>
      <c r="G27" s="14"/>
      <c r="H27" s="14"/>
      <c r="I27" s="14"/>
    </row>
    <row r="28" spans="1:9" s="15" customFormat="1" ht="8.25">
      <c r="A28" s="12" t="s">
        <v>34</v>
      </c>
      <c r="B28" s="13" t="s">
        <v>91</v>
      </c>
      <c r="C28" s="12" t="s">
        <v>70</v>
      </c>
      <c r="D28" s="14"/>
      <c r="E28" s="14"/>
      <c r="F28" s="14"/>
      <c r="G28" s="14"/>
      <c r="H28" s="14"/>
      <c r="I28" s="14"/>
    </row>
    <row r="29" spans="1:9" s="15" customFormat="1" ht="8.25">
      <c r="A29" s="12" t="s">
        <v>35</v>
      </c>
      <c r="B29" s="13" t="s">
        <v>92</v>
      </c>
      <c r="C29" s="12" t="s">
        <v>93</v>
      </c>
      <c r="D29" s="14"/>
      <c r="E29" s="14"/>
      <c r="F29" s="14"/>
      <c r="G29" s="14"/>
      <c r="H29" s="14"/>
      <c r="I29" s="14"/>
    </row>
    <row r="30" spans="1:9" s="15" customFormat="1" ht="8.25">
      <c r="A30" s="12" t="s">
        <v>94</v>
      </c>
      <c r="B30" s="13" t="s">
        <v>95</v>
      </c>
      <c r="C30" s="12" t="s">
        <v>93</v>
      </c>
      <c r="D30" s="14"/>
      <c r="E30" s="14"/>
      <c r="F30" s="14"/>
      <c r="G30" s="14"/>
      <c r="H30" s="14"/>
      <c r="I30" s="14"/>
    </row>
    <row r="31" spans="1:9" s="15" customFormat="1" ht="8.25">
      <c r="A31" s="12" t="s">
        <v>96</v>
      </c>
      <c r="B31" s="13" t="s">
        <v>97</v>
      </c>
      <c r="C31" s="12" t="s">
        <v>93</v>
      </c>
      <c r="D31" s="14"/>
      <c r="E31" s="14"/>
      <c r="F31" s="14"/>
      <c r="G31" s="14"/>
      <c r="H31" s="14"/>
      <c r="I31" s="14"/>
    </row>
    <row r="32" spans="1:9" s="15" customFormat="1" ht="8.25">
      <c r="A32" s="12"/>
      <c r="B32" s="13" t="s">
        <v>119</v>
      </c>
      <c r="C32" s="12" t="s">
        <v>93</v>
      </c>
      <c r="D32" s="14"/>
      <c r="E32" s="14"/>
      <c r="F32" s="14"/>
      <c r="G32" s="14"/>
      <c r="H32" s="14"/>
      <c r="I32" s="14"/>
    </row>
    <row r="33" spans="1:9" s="15" customFormat="1" ht="8.25">
      <c r="A33" s="12"/>
      <c r="B33" s="13" t="s">
        <v>120</v>
      </c>
      <c r="C33" s="12" t="s">
        <v>93</v>
      </c>
      <c r="D33" s="14"/>
      <c r="E33" s="14"/>
      <c r="F33" s="14"/>
      <c r="G33" s="14"/>
      <c r="H33" s="14"/>
      <c r="I33" s="14"/>
    </row>
    <row r="34" spans="1:9" s="15" customFormat="1" ht="8.25">
      <c r="A34" s="12"/>
      <c r="B34" s="13" t="s">
        <v>121</v>
      </c>
      <c r="C34" s="12" t="s">
        <v>93</v>
      </c>
      <c r="D34" s="14"/>
      <c r="E34" s="14"/>
      <c r="F34" s="14"/>
      <c r="G34" s="14"/>
      <c r="H34" s="14"/>
      <c r="I34" s="14"/>
    </row>
    <row r="35" spans="1:9" s="15" customFormat="1" ht="8.25">
      <c r="A35" s="12"/>
      <c r="B35" s="13" t="s">
        <v>122</v>
      </c>
      <c r="C35" s="12" t="s">
        <v>93</v>
      </c>
      <c r="D35" s="14"/>
      <c r="E35" s="14"/>
      <c r="F35" s="14"/>
      <c r="G35" s="14"/>
      <c r="H35" s="14"/>
      <c r="I35" s="14"/>
    </row>
    <row r="36" spans="1:9" s="15" customFormat="1" ht="8.25">
      <c r="A36" s="12" t="s">
        <v>98</v>
      </c>
      <c r="B36" s="13" t="s">
        <v>99</v>
      </c>
      <c r="C36" s="12" t="s">
        <v>93</v>
      </c>
      <c r="D36" s="14"/>
      <c r="E36" s="14"/>
      <c r="F36" s="14"/>
      <c r="G36" s="14"/>
      <c r="H36" s="14"/>
      <c r="I36" s="14"/>
    </row>
    <row r="37" spans="1:9" s="15" customFormat="1" ht="8.25">
      <c r="A37" s="12" t="s">
        <v>36</v>
      </c>
      <c r="B37" s="13" t="s">
        <v>100</v>
      </c>
      <c r="C37" s="12"/>
      <c r="D37" s="14"/>
      <c r="E37" s="14"/>
      <c r="F37" s="14"/>
      <c r="G37" s="14"/>
      <c r="H37" s="14"/>
      <c r="I37" s="14"/>
    </row>
    <row r="38" spans="1:9" s="15" customFormat="1" ht="8.25">
      <c r="A38" s="12" t="s">
        <v>37</v>
      </c>
      <c r="B38" s="13" t="s">
        <v>101</v>
      </c>
      <c r="C38" s="12" t="s">
        <v>102</v>
      </c>
      <c r="D38" s="14"/>
      <c r="E38" s="14"/>
      <c r="F38" s="14"/>
      <c r="G38" s="14"/>
      <c r="H38" s="14"/>
      <c r="I38" s="14"/>
    </row>
    <row r="39" spans="1:9" s="15" customFormat="1" ht="8.25">
      <c r="A39" s="12" t="s">
        <v>103</v>
      </c>
      <c r="B39" s="13" t="s">
        <v>104</v>
      </c>
      <c r="C39" s="12" t="s">
        <v>93</v>
      </c>
      <c r="D39" s="14"/>
      <c r="E39" s="14"/>
      <c r="F39" s="14"/>
      <c r="G39" s="14"/>
      <c r="H39" s="14"/>
      <c r="I39" s="14"/>
    </row>
    <row r="40" spans="1:9" s="15" customFormat="1" ht="8.25">
      <c r="A40" s="12" t="s">
        <v>105</v>
      </c>
      <c r="B40" s="13" t="s">
        <v>106</v>
      </c>
      <c r="C40" s="12" t="s">
        <v>107</v>
      </c>
      <c r="D40" s="14"/>
      <c r="E40" s="14"/>
      <c r="F40" s="14"/>
      <c r="G40" s="14"/>
      <c r="H40" s="14"/>
      <c r="I40" s="14"/>
    </row>
    <row r="41" spans="1:9" s="15" customFormat="1" ht="8.25">
      <c r="A41" s="12"/>
      <c r="B41" s="13" t="s">
        <v>108</v>
      </c>
      <c r="C41" s="12" t="s">
        <v>107</v>
      </c>
      <c r="D41" s="14"/>
      <c r="E41" s="14"/>
      <c r="F41" s="14"/>
      <c r="G41" s="14"/>
      <c r="H41" s="14"/>
      <c r="I41" s="14"/>
    </row>
    <row r="42" spans="1:9" s="15" customFormat="1" ht="8.25">
      <c r="A42" s="12"/>
      <c r="B42" s="13" t="s">
        <v>109</v>
      </c>
      <c r="C42" s="12" t="s">
        <v>107</v>
      </c>
      <c r="D42" s="14"/>
      <c r="E42" s="14"/>
      <c r="F42" s="14"/>
      <c r="G42" s="14"/>
      <c r="H42" s="14"/>
      <c r="I42" s="14"/>
    </row>
    <row r="43" s="4" customFormat="1" ht="12.75">
      <c r="A43" s="3" t="s">
        <v>110</v>
      </c>
    </row>
    <row r="44" ht="6" customHeight="1"/>
    <row r="45" spans="2:5" ht="15.75">
      <c r="B45" s="25"/>
      <c r="C45" s="26"/>
      <c r="D45" s="25"/>
      <c r="E45" s="25"/>
    </row>
    <row r="46" spans="2:5" ht="9" customHeight="1">
      <c r="B46" s="25"/>
      <c r="C46" s="26"/>
      <c r="D46" s="25"/>
      <c r="E46" s="25"/>
    </row>
    <row r="47" spans="2:5" ht="9.75" customHeight="1" hidden="1">
      <c r="B47" s="25"/>
      <c r="C47" s="26"/>
      <c r="D47" s="25"/>
      <c r="E47" s="25"/>
    </row>
    <row r="48" spans="2:9" ht="15.75">
      <c r="B48" s="25" t="s">
        <v>162</v>
      </c>
      <c r="C48" s="25"/>
      <c r="D48" s="25"/>
      <c r="E48" s="73" t="s">
        <v>163</v>
      </c>
      <c r="F48" s="73"/>
      <c r="G48" s="73"/>
      <c r="H48" s="73"/>
      <c r="I48" s="73"/>
    </row>
  </sheetData>
  <sheetProtection/>
  <mergeCells count="9">
    <mergeCell ref="E48:I48"/>
    <mergeCell ref="F1:I1"/>
    <mergeCell ref="A3:I3"/>
    <mergeCell ref="A5:A6"/>
    <mergeCell ref="B5:B6"/>
    <mergeCell ref="C5:C6"/>
    <mergeCell ref="D5:E5"/>
    <mergeCell ref="F5:G5"/>
    <mergeCell ref="H5:I5"/>
  </mergeCells>
  <printOptions/>
  <pageMargins left="0.15748031496062992" right="0.15748031496062992" top="0.35433070866141736" bottom="0.2362204724409449" header="0.31496062992125984" footer="0.1574803149606299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2021-04-16T08:49:07Z</cp:lastPrinted>
  <dcterms:created xsi:type="dcterms:W3CDTF">2014-08-15T10:06:32Z</dcterms:created>
  <dcterms:modified xsi:type="dcterms:W3CDTF">2021-04-16T08:50:15Z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